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ytrommelen\Documents\Danny\Archief\PAK\"/>
    </mc:Choice>
  </mc:AlternateContent>
  <bookViews>
    <workbookView xWindow="0" yWindow="0" windowWidth="28800" windowHeight="12300"/>
  </bookViews>
  <sheets>
    <sheet name="exploitatie en balans 2016" sheetId="15" r:id="rId1"/>
  </sheets>
  <calcPr calcId="162913"/>
</workbook>
</file>

<file path=xl/calcChain.xml><?xml version="1.0" encoding="utf-8"?>
<calcChain xmlns="http://schemas.openxmlformats.org/spreadsheetml/2006/main">
  <c r="B30" i="15" l="1"/>
  <c r="B28" i="15"/>
  <c r="B24" i="15"/>
  <c r="B22" i="15"/>
  <c r="B32" i="15" l="1"/>
  <c r="B25" i="15"/>
  <c r="C28" i="15"/>
  <c r="C32" i="15"/>
  <c r="C6" i="15"/>
  <c r="C31" i="15"/>
  <c r="C24" i="15"/>
  <c r="C25" i="15" s="1"/>
  <c r="C34" i="15" s="1"/>
  <c r="D28" i="15"/>
  <c r="D32" i="15" s="1"/>
  <c r="D31" i="15"/>
  <c r="D6" i="15"/>
  <c r="D25" i="15"/>
  <c r="D34" i="15" l="1"/>
  <c r="B34" i="15"/>
</calcChain>
</file>

<file path=xl/sharedStrings.xml><?xml version="1.0" encoding="utf-8"?>
<sst xmlns="http://schemas.openxmlformats.org/spreadsheetml/2006/main" count="23" uniqueCount="23">
  <si>
    <t>Contributies</t>
  </si>
  <si>
    <t>Resultaat</t>
  </si>
  <si>
    <t>ACTIVA</t>
  </si>
  <si>
    <t>PASSIVA</t>
  </si>
  <si>
    <t>Financiële middelen</t>
  </si>
  <si>
    <t>Eigen vermogen</t>
  </si>
  <si>
    <t>Representatiekosten</t>
  </si>
  <si>
    <t>Liquide middelen</t>
  </si>
  <si>
    <t>Vermogen</t>
  </si>
  <si>
    <t>Inkomsten:</t>
  </si>
  <si>
    <t>Bijdragen raads- en commissieleden</t>
  </si>
  <si>
    <t>Overige inkomsten</t>
  </si>
  <si>
    <t>Uitgaven:</t>
  </si>
  <si>
    <t>Organisatiekosten</t>
  </si>
  <si>
    <t>Activiteitenkosten</t>
  </si>
  <si>
    <t>EXPLOITATIEREKENING</t>
  </si>
  <si>
    <t>Verkiezingen</t>
  </si>
  <si>
    <t>PROGRESSIEF AKKOORD BRUNSSUM.</t>
  </si>
  <si>
    <t>Toelichting.</t>
  </si>
  <si>
    <t>De inkomsten bestaan voornamelijk uit bijdragen van raads- en commissieleden.</t>
  </si>
  <si>
    <t>De inkomsten zijn bestemd ter dekking van de kosten van de gemeenteraads-</t>
  </si>
  <si>
    <t>verkiezingen en jaarlijkse partijactiviteiten.</t>
  </si>
  <si>
    <t>Brunssum 11 mei 2017,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</si>
</sst>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€&quot;\ #,##0;&quot;€&quot;\ \-#,##0"/>
    <numFmt numFmtId="164" formatCode="&quot;€&quot;\ #,##0_);\(&quot;€&quot;\ #,##0\)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14" fontId="1" fillId="0" borderId="0" xfId="0" applyNumberFormat="1" applyFont="1" applyAlignment="1"/>
    <xf numFmtId="5" fontId="0" fillId="0" borderId="0" xfId="0" applyNumberFormat="1"/>
    <xf numFmtId="0" fontId="2" fillId="0" borderId="0" xfId="0" applyFont="1"/>
    <xf numFmtId="0" fontId="1" fillId="0" borderId="0" xfId="1" applyFont="1"/>
    <xf numFmtId="0" fontId="2" fillId="0" borderId="0" xfId="1"/>
    <xf numFmtId="0" fontId="4" fillId="0" borderId="0" xfId="1" applyFont="1"/>
    <xf numFmtId="0" fontId="2" fillId="0" borderId="0" xfId="1" applyFont="1"/>
    <xf numFmtId="164" fontId="2" fillId="0" borderId="0" xfId="1" applyNumberFormat="1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I21" sqref="I21"/>
    </sheetView>
  </sheetViews>
  <sheetFormatPr defaultRowHeight="12.75" x14ac:dyDescent="0.2"/>
  <cols>
    <col min="1" max="1" width="37" customWidth="1"/>
    <col min="2" max="3" width="16.85546875" customWidth="1"/>
    <col min="4" max="4" width="16.140625" hidden="1" customWidth="1"/>
    <col min="5" max="5" width="2.28515625" customWidth="1"/>
    <col min="6" max="6" width="18.42578125" customWidth="1"/>
    <col min="7" max="7" width="13.7109375" customWidth="1"/>
    <col min="8" max="8" width="12.42578125" customWidth="1"/>
  </cols>
  <sheetData>
    <row r="1" spans="1:6" x14ac:dyDescent="0.2">
      <c r="A1" s="9" t="s">
        <v>17</v>
      </c>
    </row>
    <row r="3" spans="1:6" x14ac:dyDescent="0.2">
      <c r="A3" s="1" t="s">
        <v>2</v>
      </c>
      <c r="B3" s="6">
        <v>42735</v>
      </c>
      <c r="C3" s="6">
        <v>42369</v>
      </c>
      <c r="D3" s="6">
        <v>42004</v>
      </c>
    </row>
    <row r="5" spans="1:6" x14ac:dyDescent="0.2">
      <c r="A5" s="2" t="s">
        <v>4</v>
      </c>
    </row>
    <row r="6" spans="1:6" ht="13.5" thickBot="1" x14ac:dyDescent="0.25">
      <c r="A6" t="s">
        <v>7</v>
      </c>
      <c r="B6" s="4">
        <v>9069.39</v>
      </c>
      <c r="C6" s="4">
        <f>3.01+700.27+6705.27+16.98</f>
        <v>7425.53</v>
      </c>
      <c r="D6" s="4">
        <f>3.01+295.27+4705.27+60</f>
        <v>5063.55</v>
      </c>
    </row>
    <row r="7" spans="1:6" ht="13.5" thickTop="1" x14ac:dyDescent="0.2"/>
    <row r="9" spans="1:6" x14ac:dyDescent="0.2">
      <c r="A9" s="1" t="s">
        <v>3</v>
      </c>
      <c r="B9" s="6">
        <v>42735</v>
      </c>
      <c r="C9" s="6">
        <v>42369</v>
      </c>
      <c r="D9" s="6">
        <v>42004</v>
      </c>
    </row>
    <row r="11" spans="1:6" x14ac:dyDescent="0.2">
      <c r="A11" s="2" t="s">
        <v>8</v>
      </c>
    </row>
    <row r="12" spans="1:6" ht="13.5" thickBot="1" x14ac:dyDescent="0.25">
      <c r="A12" t="s">
        <v>5</v>
      </c>
      <c r="B12" s="4">
        <v>9069</v>
      </c>
      <c r="C12" s="4">
        <v>7425.53</v>
      </c>
      <c r="D12" s="4">
        <v>5063.55</v>
      </c>
      <c r="F12" s="3"/>
    </row>
    <row r="13" spans="1:6" ht="13.5" thickTop="1" x14ac:dyDescent="0.2"/>
    <row r="14" spans="1:6" x14ac:dyDescent="0.2">
      <c r="B14" s="3"/>
      <c r="C14" s="3"/>
    </row>
    <row r="16" spans="1:6" x14ac:dyDescent="0.2">
      <c r="B16" s="3"/>
      <c r="C16" s="3"/>
    </row>
    <row r="19" spans="1:4" x14ac:dyDescent="0.2">
      <c r="A19" s="1" t="s">
        <v>15</v>
      </c>
      <c r="B19" s="1">
        <v>2016</v>
      </c>
      <c r="C19" s="1">
        <v>2015</v>
      </c>
      <c r="D19" s="1">
        <v>2014</v>
      </c>
    </row>
    <row r="21" spans="1:4" x14ac:dyDescent="0.2">
      <c r="A21" s="5" t="s">
        <v>9</v>
      </c>
    </row>
    <row r="22" spans="1:4" x14ac:dyDescent="0.2">
      <c r="A22" t="s">
        <v>10</v>
      </c>
      <c r="B22" s="3">
        <f>3900+55</f>
        <v>3955</v>
      </c>
      <c r="C22" s="3">
        <v>3650</v>
      </c>
      <c r="D22" s="7">
        <v>3665</v>
      </c>
    </row>
    <row r="23" spans="1:4" x14ac:dyDescent="0.2">
      <c r="A23" t="s">
        <v>0</v>
      </c>
      <c r="B23" s="3">
        <v>277</v>
      </c>
      <c r="C23" s="3">
        <v>332</v>
      </c>
      <c r="D23" s="7">
        <v>311</v>
      </c>
    </row>
    <row r="24" spans="1:4" x14ac:dyDescent="0.2">
      <c r="A24" t="s">
        <v>11</v>
      </c>
      <c r="B24" s="3">
        <f>120+24.23+26.27</f>
        <v>170.5</v>
      </c>
      <c r="C24" s="3">
        <f>200+805.62</f>
        <v>1005.62</v>
      </c>
      <c r="D24" s="7">
        <v>0</v>
      </c>
    </row>
    <row r="25" spans="1:4" ht="13.5" thickBot="1" x14ac:dyDescent="0.25">
      <c r="B25" s="4">
        <f>SUM(B22:B24)</f>
        <v>4402.5</v>
      </c>
      <c r="C25" s="4">
        <f>SUM(C22:C24)</f>
        <v>4987.62</v>
      </c>
      <c r="D25" s="4">
        <f>SUM(D22:D24)</f>
        <v>3976</v>
      </c>
    </row>
    <row r="26" spans="1:4" ht="13.5" thickTop="1" x14ac:dyDescent="0.2">
      <c r="B26" s="3"/>
      <c r="C26" s="3"/>
    </row>
    <row r="27" spans="1:4" x14ac:dyDescent="0.2">
      <c r="A27" s="5" t="s">
        <v>12</v>
      </c>
      <c r="B27" s="3"/>
      <c r="C27" s="3"/>
    </row>
    <row r="28" spans="1:4" x14ac:dyDescent="0.2">
      <c r="A28" t="s">
        <v>13</v>
      </c>
      <c r="B28" s="3">
        <f>33.96+444.65+168+117.9+24.2+131.06</f>
        <v>919.77</v>
      </c>
      <c r="C28" s="3">
        <f>1261.86-650+54.45+77-20</f>
        <v>723.31</v>
      </c>
      <c r="D28" s="7">
        <f>33.96+107.18+50+107.69+695.27-29.85</f>
        <v>964.25</v>
      </c>
    </row>
    <row r="29" spans="1:4" x14ac:dyDescent="0.2">
      <c r="A29" s="8" t="s">
        <v>16</v>
      </c>
      <c r="B29" s="3">
        <v>0</v>
      </c>
      <c r="C29" s="3">
        <v>0</v>
      </c>
      <c r="D29" s="7">
        <v>6581.68</v>
      </c>
    </row>
    <row r="30" spans="1:4" x14ac:dyDescent="0.2">
      <c r="A30" t="s">
        <v>6</v>
      </c>
      <c r="B30" s="3">
        <f>140+556.62+121</f>
        <v>817.62</v>
      </c>
      <c r="C30" s="3">
        <v>651.5</v>
      </c>
      <c r="D30" s="7">
        <v>659.35</v>
      </c>
    </row>
    <row r="31" spans="1:4" x14ac:dyDescent="0.2">
      <c r="A31" t="s">
        <v>14</v>
      </c>
      <c r="B31" s="3">
        <v>756.25</v>
      </c>
      <c r="C31" s="3">
        <f>324.83+301+650</f>
        <v>1275.83</v>
      </c>
      <c r="D31" s="7">
        <f>61.21</f>
        <v>61.21</v>
      </c>
    </row>
    <row r="32" spans="1:4" ht="13.5" thickBot="1" x14ac:dyDescent="0.25">
      <c r="B32" s="4">
        <f>SUM(B28:B31)+1</f>
        <v>2494.64</v>
      </c>
      <c r="C32" s="4">
        <f>SUM(C28:C31)+1</f>
        <v>2651.64</v>
      </c>
      <c r="D32" s="4">
        <f>SUM(D28:D31)</f>
        <v>8266.49</v>
      </c>
    </row>
    <row r="33" spans="1:4" ht="13.5" thickTop="1" x14ac:dyDescent="0.2"/>
    <row r="34" spans="1:4" ht="13.5" thickBot="1" x14ac:dyDescent="0.25">
      <c r="A34" t="s">
        <v>1</v>
      </c>
      <c r="B34" s="4">
        <f>B25-B32</f>
        <v>1907.8600000000001</v>
      </c>
      <c r="C34" s="4">
        <f>C25-C32</f>
        <v>2335.98</v>
      </c>
      <c r="D34" s="4">
        <f>D25-D32</f>
        <v>-4290.49</v>
      </c>
    </row>
    <row r="35" spans="1:4" ht="13.5" thickTop="1" x14ac:dyDescent="0.2">
      <c r="D35" s="3"/>
    </row>
    <row r="37" spans="1:4" x14ac:dyDescent="0.2">
      <c r="A37" s="11" t="s">
        <v>18</v>
      </c>
      <c r="B37" s="10"/>
      <c r="C37" s="10"/>
      <c r="D37" s="13"/>
    </row>
    <row r="38" spans="1:4" x14ac:dyDescent="0.2">
      <c r="A38" s="12" t="s">
        <v>19</v>
      </c>
      <c r="B38" s="10"/>
      <c r="C38" s="10"/>
      <c r="D38" s="10"/>
    </row>
    <row r="39" spans="1:4" x14ac:dyDescent="0.2">
      <c r="A39" s="12" t="s">
        <v>20</v>
      </c>
      <c r="B39" s="10"/>
      <c r="C39" s="10"/>
      <c r="D39" s="10"/>
    </row>
    <row r="40" spans="1:4" x14ac:dyDescent="0.2">
      <c r="A40" s="12" t="s">
        <v>21</v>
      </c>
      <c r="B40" s="10"/>
      <c r="C40" s="10"/>
      <c r="D40" s="10"/>
    </row>
    <row r="43" spans="1:4" x14ac:dyDescent="0.2">
      <c r="A43" s="8" t="s">
        <v>22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exploitatie en balans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T.Verkoijen</dc:creator>
  <cp:lastModifiedBy>Danny Trommelen</cp:lastModifiedBy>
  <cp:lastPrinted>2013-10-11T11:34:16Z</cp:lastPrinted>
  <dcterms:created xsi:type="dcterms:W3CDTF">2010-06-05T14:09:30Z</dcterms:created>
  <dcterms:modified xsi:type="dcterms:W3CDTF">2017-11-12T11:04:16Z</dcterms:modified>
</cp:coreProperties>
</file>